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Oaxaca PA Fed\"/>
    </mc:Choice>
  </mc:AlternateContent>
  <bookViews>
    <workbookView xWindow="105" yWindow="1680" windowWidth="1980" windowHeight="1170" tabRatio="732" firstSheet="1" activeTab="2"/>
  </bookViews>
  <sheets>
    <sheet name="N_Campos Generales" sheetId="1" r:id="rId1"/>
    <sheet name="N_Campos Especificos" sheetId="2" r:id="rId2"/>
    <sheet name="a)Materiales (E)" sheetId="3" r:id="rId3"/>
    <sheet name="b)Mano de Obra (E)" sheetId="4" r:id="rId4"/>
    <sheet name="c)Equipo (E)" sheetId="5" r:id="rId5"/>
    <sheet name="d)Materiales sin Subtotal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9" i="6" l="1"/>
  <c r="G8" i="6"/>
  <c r="E8" i="6"/>
  <c r="B8" i="6"/>
  <c r="B6" i="6"/>
  <c r="H5" i="6"/>
  <c r="E5" i="6"/>
  <c r="B5" i="6"/>
  <c r="B3" i="6"/>
  <c r="A2" i="6"/>
  <c r="B22" i="4" l="1"/>
  <c r="B21" i="4"/>
  <c r="B21" i="3"/>
  <c r="B20" i="3"/>
  <c r="E21" i="5"/>
  <c r="D21" i="5"/>
  <c r="H21" i="5"/>
  <c r="H5" i="3"/>
  <c r="H6" i="4"/>
  <c r="I7" i="5"/>
  <c r="B29" i="5"/>
  <c r="G8" i="3"/>
  <c r="E8" i="3"/>
  <c r="B9" i="3"/>
  <c r="B8" i="3"/>
  <c r="B6" i="3"/>
  <c r="E5" i="3"/>
  <c r="B5" i="3"/>
  <c r="B3" i="3"/>
  <c r="A2" i="3"/>
  <c r="G9" i="4"/>
  <c r="E9" i="4"/>
  <c r="B10" i="4"/>
  <c r="B9" i="4"/>
  <c r="B7" i="4"/>
  <c r="E6" i="4"/>
  <c r="B6" i="4"/>
  <c r="B4" i="4"/>
  <c r="A2" i="4"/>
  <c r="H14" i="5"/>
  <c r="E14" i="5"/>
  <c r="B15" i="5"/>
  <c r="B14" i="5"/>
  <c r="B8" i="5"/>
  <c r="E7" i="5"/>
  <c r="B7" i="5"/>
  <c r="B4" i="5"/>
  <c r="A2" i="5"/>
  <c r="F21" i="5" l="1"/>
</calcChain>
</file>

<file path=xl/sharedStrings.xml><?xml version="1.0" encoding="utf-8"?>
<sst xmlns="http://schemas.openxmlformats.org/spreadsheetml/2006/main" count="377" uniqueCount="262">
  <si>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</si>
  <si>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</si>
  <si>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</si>
  <si>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</si>
  <si>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</si>
  <si>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</si>
  <si>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</si>
  <si>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</si>
  <si>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</si>
  <si>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</si>
  <si>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</si>
  <si>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</si>
  <si>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</si>
  <si>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</si>
  <si>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</si>
  <si>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</si>
  <si>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</si>
  <si>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</si>
  <si>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</si>
  <si>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</si>
  <si>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</si>
  <si>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</si>
  <si>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</si>
  <si>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</si>
  <si>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</si>
  <si>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</si>
  <si>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</si>
  <si>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</si>
  <si>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</si>
  <si>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</si>
  <si>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PROGRAMA DE EROGACIONES CALENDARIZADOS Y CUANTIFICADOS</t>
  </si>
  <si>
    <t>DE LOS MATERIALES Y EQUPOS DE INSTALACIÓN PERMANENTE</t>
  </si>
  <si>
    <t>Código</t>
  </si>
  <si>
    <t>Materiales y Equipos</t>
  </si>
  <si>
    <t>Unidad</t>
  </si>
  <si>
    <t>Cantidad</t>
  </si>
  <si>
    <t>{detalle}</t>
  </si>
  <si>
    <t>{fin del reporte}</t>
  </si>
  <si>
    <t>DE LA MAQUINARIA Y EQUIPO DE CONSTRUCCION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</si>
  <si>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</si>
  <si>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</si>
  <si>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</si>
  <si>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</si>
  <si>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</si>
  <si>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</si>
  <si>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</si>
  <si>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</si>
  <si>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</si>
  <si>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</si>
  <si>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</si>
  <si>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</si>
  <si>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</si>
  <si>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</si>
  <si>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</si>
  <si>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</si>
  <si>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</si>
  <si>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</si>
  <si>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</si>
  <si>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</si>
  <si>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</si>
  <si>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</si>
  <si>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</si>
  <si>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</si>
  <si>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</si>
  <si>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</si>
  <si>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</si>
  <si>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</si>
  <si>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</si>
  <si>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</si>
  <si>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</si>
  <si>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</si>
  <si>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</si>
  <si>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</si>
  <si>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</si>
  <si>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</si>
  <si>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</si>
  <si>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</si>
  <si>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</si>
  <si>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</si>
  <si>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</si>
  <si>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</si>
  <si>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</si>
  <si>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</si>
  <si>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</si>
  <si>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</si>
  <si>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</si>
  <si>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</si>
  <si>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</si>
  <si>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</si>
  <si>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</si>
  <si>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</si>
  <si>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</si>
  <si>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</si>
  <si>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</si>
  <si>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</si>
  <si>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</si>
  <si>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</si>
  <si>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</si>
  <si>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</si>
  <si>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</si>
  <si>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</si>
  <si>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</si>
  <si>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</si>
  <si>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</si>
  <si>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</si>
  <si>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</si>
  <si>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</si>
  <si>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</si>
  <si>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</si>
  <si>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</si>
  <si>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</si>
  <si>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</si>
  <si>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</si>
  <si>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</si>
  <si>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</si>
  <si>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</si>
  <si>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</si>
  <si>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</si>
  <si>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</si>
  <si>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</si>
  <si>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</si>
  <si>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</si>
  <si>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</si>
  <si>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</si>
  <si>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</si>
  <si>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</si>
  <si>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</si>
  <si>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</si>
  <si>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</si>
  <si>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</si>
  <si>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</si>
  <si>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</si>
  <si>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</si>
  <si>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</si>
  <si>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</si>
  <si>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</si>
  <si>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</si>
  <si>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</si>
  <si>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</si>
  <si>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</si>
  <si>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</si>
  <si>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</si>
  <si>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</si>
  <si>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</si>
  <si>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</si>
  <si>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</si>
  <si>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</si>
  <si>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</si>
  <si>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</si>
  <si>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</si>
  <si>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</si>
  <si>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</si>
  <si>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</si>
  <si>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</si>
  <si>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</si>
  <si>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</si>
  <si>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</si>
  <si>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</si>
  <si>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</si>
  <si>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</si>
  <si>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</si>
  <si>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</si>
  <si>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</si>
  <si>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</si>
  <si>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</si>
  <si>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</si>
  <si>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</si>
  <si>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</si>
  <si>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</si>
  <si>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</si>
  <si>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</si>
  <si>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</si>
  <si>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</si>
  <si>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</si>
  <si>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</si>
  <si>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</si>
  <si>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</si>
  <si>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</si>
  <si>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</si>
  <si>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</si>
  <si>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</si>
  <si>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</si>
  <si>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</si>
  <si>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</si>
  <si>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</si>
  <si>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</si>
  <si>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</si>
  <si>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</si>
  <si>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</si>
  <si>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</si>
  <si>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</si>
  <si>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</si>
  <si>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</si>
  <si>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</si>
  <si>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</si>
  <si>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</si>
  <si>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</si>
  <si>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</si>
  <si>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</si>
  <si>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</si>
  <si>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</si>
  <si>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</si>
  <si>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</si>
  <si>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</si>
  <si>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</si>
  <si>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</si>
  <si>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</si>
  <si>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</si>
  <si>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</si>
  <si>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</si>
  <si>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</si>
  <si>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</si>
  <si>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</si>
  <si>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</si>
  <si>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</si>
  <si>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</si>
  <si>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</si>
  <si>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</si>
  <si>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</si>
  <si>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</si>
  <si>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</si>
  <si>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</si>
  <si>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</si>
  <si>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</si>
  <si>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</si>
  <si>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</si>
  <si>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</si>
  <si>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</si>
  <si>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</si>
  <si>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</si>
  <si>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</si>
  <si>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</si>
  <si>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</si>
  <si>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</si>
  <si>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</si>
  <si>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</si>
  <si>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</si>
  <si>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</si>
  <si>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</si>
  <si>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</si>
  <si>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</si>
  <si>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</si>
  <si>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</si>
  <si>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</si>
  <si>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</si>
  <si>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</si>
  <si>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</si>
  <si>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</si>
  <si>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</si>
  <si>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</si>
  <si>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</si>
  <si>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</si>
  <si>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</si>
  <si>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</si>
  <si>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</si>
  <si>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Concurso No:</t>
  </si>
  <si>
    <t>Neodata, S.A. de C.V.</t>
  </si>
  <si>
    <t>110812-11</t>
  </si>
  <si>
    <t>precio</t>
  </si>
  <si>
    <t>PROGRAMA DE EROGACIONES CALENDARIZADOS Y CUANTIFICADOS DE LA MANO DE OBRA</t>
  </si>
  <si>
    <t>PRECIO</t>
  </si>
  <si>
    <t>{COSTO}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</si>
</sst>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164" formatCode="d\-mmm\-yyyy"/>
    <numFmt numFmtId="165" formatCode="#,##0.0000##"/>
    <numFmt numFmtId="166" formatCode="&quot;$&quot;#,##0.00_);\(&quot;$&quot;#,##0.00\)"/>
    <numFmt numFmtId="167" formatCode="&quot;$&quot;#,##0.00"/>
    <numFmt numFmtId="168" formatCode="0.000000"/>
    <numFmt numFmtId="169" formatCode="dd/mm/yyyy;@"/>
    <numFmt numFmtId="170" formatCode="0.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34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4" fillId="0" borderId="0" xfId="0" applyFont="1" applyBorder="1"/>
    <xf numFmtId="0" fontId="3" fillId="0" borderId="7" xfId="0" applyFont="1" applyBorder="1"/>
    <xf numFmtId="164" fontId="3" fillId="0" borderId="7" xfId="0" applyNumberFormat="1" applyFont="1" applyBorder="1" applyAlignment="1"/>
    <xf numFmtId="0" fontId="0" fillId="0" borderId="7" xfId="0" applyBorder="1"/>
    <xf numFmtId="0" fontId="0" fillId="0" borderId="8" xfId="0" applyBorder="1"/>
    <xf numFmtId="4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6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6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7" fontId="6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6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4" fillId="0" borderId="22" xfId="0" applyFont="1" applyBorder="1" applyAlignment="1">
      <alignment horizontal="right"/>
    </xf>
    <xf numFmtId="167" fontId="4" fillId="0" borderId="27" xfId="0" applyNumberFormat="1" applyFont="1" applyBorder="1" applyAlignment="1">
      <alignment horizontal="right" vertical="top"/>
    </xf>
    <xf numFmtId="167" fontId="4" fillId="0" borderId="28" xfId="0" applyNumberFormat="1" applyFont="1" applyBorder="1" applyAlignment="1">
      <alignment horizontal="right" vertical="top"/>
    </xf>
    <xf numFmtId="0" fontId="4" fillId="0" borderId="25" xfId="0" applyFont="1" applyBorder="1"/>
    <xf numFmtId="49" fontId="3" fillId="0" borderId="0" xfId="0" applyNumberFormat="1" applyFont="1" applyAlignment="1">
      <alignment vertical="top"/>
    </xf>
    <xf numFmtId="0" fontId="2" fillId="2" borderId="14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6" fillId="6" borderId="30" xfId="0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4" borderId="14" xfId="0" applyFont="1" applyFill="1" applyBorder="1" applyAlignment="1">
      <alignment vertical="top"/>
    </xf>
    <xf numFmtId="9" fontId="3" fillId="0" borderId="0" xfId="3" applyNumberFormat="1" applyFont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6" fillId="2" borderId="16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3" fillId="0" borderId="0" xfId="0" applyNumberFormat="1" applyFont="1" applyAlignment="1">
      <alignment horizontal="right" vertical="top"/>
    </xf>
    <xf numFmtId="168" fontId="3" fillId="0" borderId="0" xfId="0" applyNumberFormat="1" applyFont="1" applyAlignment="1">
      <alignment horizontal="right" vertical="top"/>
    </xf>
    <xf numFmtId="169" fontId="4" fillId="0" borderId="1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9" fontId="3" fillId="0" borderId="0" xfId="0" applyNumberFormat="1" applyFont="1" applyBorder="1" applyAlignment="1">
      <alignment horizontal="left"/>
    </xf>
    <xf numFmtId="169" fontId="3" fillId="0" borderId="0" xfId="0" applyNumberFormat="1" applyFont="1" applyBorder="1"/>
    <xf numFmtId="169" fontId="3" fillId="0" borderId="0" xfId="0" applyNumberFormat="1" applyFont="1"/>
    <xf numFmtId="169" fontId="6" fillId="2" borderId="1" xfId="0" applyNumberFormat="1" applyFont="1" applyFill="1" applyBorder="1" applyAlignment="1">
      <alignment vertical="top" wrapText="1"/>
    </xf>
    <xf numFmtId="169" fontId="6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1" fillId="2" borderId="17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10" fillId="0" borderId="3" xfId="0" applyFont="1" applyBorder="1" applyAlignment="1"/>
    <xf numFmtId="0" fontId="10" fillId="0" borderId="4" xfId="0" applyFont="1" applyBorder="1" applyAlignment="1"/>
    <xf numFmtId="0" fontId="10" fillId="0" borderId="3" xfId="0" applyFont="1" applyBorder="1" applyAlignment="1">
      <alignment horizontal="centerContinuous"/>
    </xf>
    <xf numFmtId="0" fontId="10" fillId="0" borderId="3" xfId="0" applyFont="1" applyBorder="1" applyAlignment="1">
      <alignment horizontal="centerContinuous" wrapText="1"/>
    </xf>
    <xf numFmtId="0" fontId="10" fillId="0" borderId="0" xfId="0" applyFont="1" applyBorder="1" applyAlignment="1">
      <alignment horizontal="centerContinuous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3" fillId="0" borderId="0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167" fontId="3" fillId="0" borderId="0" xfId="0" applyNumberFormat="1" applyFont="1" applyAlignment="1">
      <alignment horizontal="right"/>
    </xf>
    <xf numFmtId="0" fontId="3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right"/>
    </xf>
    <xf numFmtId="167" fontId="4" fillId="0" borderId="26" xfId="0" applyNumberFormat="1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170" fontId="3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3" name="barrames"/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438150</xdr:colOff>
      <xdr:row>1</xdr:row>
      <xdr:rowOff>66675</xdr:rowOff>
    </xdr:from>
    <xdr:to>
      <xdr:col>9</xdr:col>
      <xdr:colOff>344941</xdr:colOff>
      <xdr:row>4</xdr:row>
      <xdr:rowOff>28575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86575" y="209550"/>
          <a:ext cx="802141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723899</xdr:colOff>
      <xdr:row>18</xdr:row>
      <xdr:rowOff>123825</xdr:rowOff>
    </xdr:to>
    <xdr:sp macro="" textlink="">
      <xdr:nvSpPr>
        <xdr:cNvPr id="3" name="barrames"/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9525</xdr:colOff>
      <xdr:row>1</xdr:row>
      <xdr:rowOff>57150</xdr:rowOff>
    </xdr:from>
    <xdr:to>
      <xdr:col>9</xdr:col>
      <xdr:colOff>363991</xdr:colOff>
      <xdr:row>4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34200" y="200025"/>
          <a:ext cx="802141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28575</xdr:rowOff>
    </xdr:from>
    <xdr:to>
      <xdr:col>10</xdr:col>
      <xdr:colOff>723899</xdr:colOff>
      <xdr:row>23</xdr:row>
      <xdr:rowOff>114300</xdr:rowOff>
    </xdr:to>
    <xdr:sp macro="" textlink="">
      <xdr:nvSpPr>
        <xdr:cNvPr id="3" name="barrames"/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95250</xdr:colOff>
      <xdr:row>1</xdr:row>
      <xdr:rowOff>47625</xdr:rowOff>
    </xdr:from>
    <xdr:to>
      <xdr:col>9</xdr:col>
      <xdr:colOff>249691</xdr:colOff>
      <xdr:row>5</xdr:row>
      <xdr:rowOff>28575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245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/>
        <xdr:cNvSpPr/>
      </xdr:nvSpPr>
      <xdr:spPr>
        <a:xfrm>
          <a:off x="5305424" y="26860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438150</xdr:colOff>
      <xdr:row>1</xdr:row>
      <xdr:rowOff>66675</xdr:rowOff>
    </xdr:from>
    <xdr:to>
      <xdr:col>9</xdr:col>
      <xdr:colOff>344941</xdr:colOff>
      <xdr:row>4</xdr:row>
      <xdr:rowOff>28575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38975" y="209550"/>
          <a:ext cx="802141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87" t="s">
        <v>229</v>
      </c>
      <c r="C1" s="88" t="s">
        <v>257</v>
      </c>
    </row>
    <row r="2" spans="1:3" ht="12.75" customHeight="1" x14ac:dyDescent="0.2">
      <c r="A2" s="63" t="s">
        <v>0</v>
      </c>
      <c r="B2" s="63"/>
      <c r="C2" s="69"/>
    </row>
    <row r="3" spans="1:3" ht="12.75" customHeight="1" x14ac:dyDescent="0.2">
      <c r="A3" s="64"/>
      <c r="B3" s="64"/>
      <c r="C3" s="64"/>
    </row>
    <row r="4" spans="1:3" ht="12.75" customHeight="1" x14ac:dyDescent="0.2">
      <c r="A4" s="17" t="s">
        <v>47</v>
      </c>
      <c r="B4" s="18" t="s">
        <v>2</v>
      </c>
      <c r="C4" s="19" t="s">
        <v>48</v>
      </c>
    </row>
    <row r="5" spans="1:3" ht="12.75" customHeight="1" x14ac:dyDescent="0.2">
      <c r="A5" s="20" t="s">
        <v>3</v>
      </c>
      <c r="B5" s="21"/>
      <c r="C5" s="22"/>
    </row>
    <row r="6" spans="1:3" ht="12.75" customHeight="1" x14ac:dyDescent="0.2">
      <c r="A6" s="23" t="s">
        <v>49</v>
      </c>
      <c r="B6" s="24" t="s">
        <v>4</v>
      </c>
      <c r="C6" s="105" t="s">
        <v>256</v>
      </c>
    </row>
    <row r="7" spans="1:3" ht="12.75" customHeight="1" x14ac:dyDescent="0.2">
      <c r="A7" s="25" t="s">
        <v>50</v>
      </c>
      <c r="B7" s="26" t="s">
        <v>5</v>
      </c>
      <c r="C7" s="27" t="s">
        <v>51</v>
      </c>
    </row>
    <row r="8" spans="1:3" ht="12.75" customHeight="1" x14ac:dyDescent="0.2">
      <c r="A8" s="25" t="s">
        <v>52</v>
      </c>
      <c r="B8" s="26" t="s">
        <v>6</v>
      </c>
      <c r="C8" s="27" t="s">
        <v>53</v>
      </c>
    </row>
    <row r="9" spans="1:3" ht="12.75" customHeight="1" x14ac:dyDescent="0.2">
      <c r="A9" s="25" t="s">
        <v>54</v>
      </c>
      <c r="B9" s="26" t="s">
        <v>7</v>
      </c>
      <c r="C9" s="27" t="s">
        <v>55</v>
      </c>
    </row>
    <row r="10" spans="1:3" ht="12.75" customHeight="1" x14ac:dyDescent="0.2">
      <c r="A10" s="26" t="s">
        <v>56</v>
      </c>
      <c r="B10" s="25" t="s">
        <v>57</v>
      </c>
      <c r="C10" s="27" t="s">
        <v>58</v>
      </c>
    </row>
    <row r="11" spans="1:3" ht="12.75" customHeight="1" x14ac:dyDescent="0.2">
      <c r="A11" s="26" t="s">
        <v>59</v>
      </c>
      <c r="B11" s="26" t="s">
        <v>8</v>
      </c>
      <c r="C11" s="27" t="s">
        <v>60</v>
      </c>
    </row>
    <row r="12" spans="1:3" ht="12.75" customHeight="1" x14ac:dyDescent="0.2">
      <c r="A12" s="26" t="s">
        <v>61</v>
      </c>
      <c r="B12" s="26" t="s">
        <v>9</v>
      </c>
      <c r="C12" s="27" t="s">
        <v>62</v>
      </c>
    </row>
    <row r="13" spans="1:3" ht="12.75" customHeight="1" x14ac:dyDescent="0.2">
      <c r="A13" s="26" t="s">
        <v>63</v>
      </c>
      <c r="B13" s="26" t="s">
        <v>10</v>
      </c>
      <c r="C13" s="28" t="s">
        <v>64</v>
      </c>
    </row>
    <row r="14" spans="1:3" ht="12.75" customHeight="1" x14ac:dyDescent="0.2">
      <c r="A14" s="25" t="s">
        <v>65</v>
      </c>
      <c r="B14" s="26" t="s">
        <v>11</v>
      </c>
      <c r="C14" s="29">
        <v>1234567</v>
      </c>
    </row>
    <row r="15" spans="1:3" ht="12.75" customHeight="1" x14ac:dyDescent="0.2">
      <c r="A15" s="25" t="s">
        <v>66</v>
      </c>
      <c r="B15" s="26" t="s">
        <v>12</v>
      </c>
      <c r="C15" s="29">
        <v>12345678</v>
      </c>
    </row>
    <row r="16" spans="1:3" ht="12.75" customHeight="1" x14ac:dyDescent="0.2">
      <c r="A16" s="25" t="s">
        <v>67</v>
      </c>
      <c r="B16" s="26" t="s">
        <v>13</v>
      </c>
      <c r="C16" s="29">
        <v>123456789</v>
      </c>
    </row>
    <row r="17" spans="1:3" ht="12.75" customHeight="1" x14ac:dyDescent="0.2">
      <c r="A17" s="25" t="s">
        <v>68</v>
      </c>
      <c r="B17" s="26" t="s">
        <v>14</v>
      </c>
      <c r="C17" s="27" t="s">
        <v>69</v>
      </c>
    </row>
    <row r="18" spans="1:3" ht="12.75" customHeight="1" x14ac:dyDescent="0.2">
      <c r="A18" s="25" t="s">
        <v>70</v>
      </c>
      <c r="B18" s="26" t="s">
        <v>15</v>
      </c>
      <c r="C18" s="27" t="s">
        <v>71</v>
      </c>
    </row>
    <row r="19" spans="1:3" ht="12.75" customHeight="1" x14ac:dyDescent="0.2">
      <c r="A19" s="20" t="s">
        <v>72</v>
      </c>
      <c r="B19" s="30"/>
      <c r="C19" s="22"/>
    </row>
    <row r="20" spans="1:3" ht="38.25" x14ac:dyDescent="0.2">
      <c r="A20" s="25" t="s">
        <v>73</v>
      </c>
      <c r="B20" s="25" t="s">
        <v>74</v>
      </c>
      <c r="C20" s="31" t="s">
        <v>75</v>
      </c>
    </row>
    <row r="21" spans="1:3" ht="12.75" customHeight="1" x14ac:dyDescent="0.2">
      <c r="A21" s="26" t="s">
        <v>76</v>
      </c>
      <c r="B21" s="26" t="s">
        <v>77</v>
      </c>
      <c r="C21" s="27" t="s">
        <v>78</v>
      </c>
    </row>
    <row r="22" spans="1:3" ht="12.75" customHeight="1" x14ac:dyDescent="0.2">
      <c r="A22" s="26" t="s">
        <v>79</v>
      </c>
      <c r="B22" s="26" t="s">
        <v>80</v>
      </c>
      <c r="C22" s="27" t="s">
        <v>81</v>
      </c>
    </row>
    <row r="23" spans="1:3" ht="12.75" customHeight="1" x14ac:dyDescent="0.2">
      <c r="A23" s="26" t="s">
        <v>132</v>
      </c>
      <c r="B23" s="26" t="s">
        <v>133</v>
      </c>
      <c r="C23" s="27" t="s">
        <v>133</v>
      </c>
    </row>
    <row r="24" spans="1:3" ht="12.75" customHeight="1" x14ac:dyDescent="0.2">
      <c r="A24" s="26" t="s">
        <v>134</v>
      </c>
      <c r="B24" s="26" t="s">
        <v>135</v>
      </c>
      <c r="C24" s="27" t="s">
        <v>135</v>
      </c>
    </row>
    <row r="25" spans="1:3" ht="12.75" customHeight="1" x14ac:dyDescent="0.2">
      <c r="A25" s="26" t="s">
        <v>136</v>
      </c>
      <c r="B25" s="26" t="s">
        <v>137</v>
      </c>
      <c r="C25" s="27" t="s">
        <v>137</v>
      </c>
    </row>
    <row r="26" spans="1:3" ht="12.75" customHeight="1" x14ac:dyDescent="0.2">
      <c r="A26" s="26" t="s">
        <v>138</v>
      </c>
      <c r="B26" s="26" t="s">
        <v>139</v>
      </c>
      <c r="C26" s="27" t="s">
        <v>139</v>
      </c>
    </row>
    <row r="27" spans="1:3" ht="12.75" customHeight="1" x14ac:dyDescent="0.2">
      <c r="A27" s="26" t="s">
        <v>140</v>
      </c>
      <c r="B27" s="26" t="s">
        <v>141</v>
      </c>
      <c r="C27" s="27" t="s">
        <v>141</v>
      </c>
    </row>
    <row r="28" spans="1:3" ht="12.75" customHeight="1" x14ac:dyDescent="0.2">
      <c r="A28" s="26" t="s">
        <v>142</v>
      </c>
      <c r="B28" s="26" t="s">
        <v>143</v>
      </c>
      <c r="C28" s="27" t="s">
        <v>143</v>
      </c>
    </row>
    <row r="29" spans="1:3" ht="12.75" customHeight="1" x14ac:dyDescent="0.2">
      <c r="A29" s="26" t="s">
        <v>144</v>
      </c>
      <c r="B29" s="26" t="s">
        <v>145</v>
      </c>
      <c r="C29" s="27" t="s">
        <v>145</v>
      </c>
    </row>
    <row r="30" spans="1:3" ht="12.75" customHeight="1" x14ac:dyDescent="0.2">
      <c r="A30" s="92" t="s">
        <v>233</v>
      </c>
      <c r="B30" s="93" t="s">
        <v>234</v>
      </c>
      <c r="C30" s="94" t="s">
        <v>234</v>
      </c>
    </row>
    <row r="31" spans="1:3" ht="12.75" customHeight="1" x14ac:dyDescent="0.2">
      <c r="A31" s="95" t="s">
        <v>235</v>
      </c>
      <c r="B31" s="93" t="s">
        <v>236</v>
      </c>
      <c r="C31" s="94" t="s">
        <v>236</v>
      </c>
    </row>
    <row r="32" spans="1:3" ht="12.75" customHeight="1" x14ac:dyDescent="0.2">
      <c r="A32" s="92" t="s">
        <v>237</v>
      </c>
      <c r="B32" s="93" t="s">
        <v>238</v>
      </c>
      <c r="C32" s="94" t="s">
        <v>238</v>
      </c>
    </row>
    <row r="33" spans="1:3" ht="12.75" customHeight="1" x14ac:dyDescent="0.2">
      <c r="A33" s="20" t="s">
        <v>16</v>
      </c>
      <c r="B33" s="30"/>
      <c r="C33" s="22"/>
    </row>
    <row r="34" spans="1:3" ht="12.75" customHeight="1" x14ac:dyDescent="0.2">
      <c r="A34" s="25" t="s">
        <v>82</v>
      </c>
      <c r="B34" s="26" t="s">
        <v>17</v>
      </c>
      <c r="C34" s="101">
        <v>40017</v>
      </c>
    </row>
    <row r="35" spans="1:3" ht="12.75" customHeight="1" x14ac:dyDescent="0.2">
      <c r="A35" s="25" t="s">
        <v>83</v>
      </c>
      <c r="B35" s="26" t="s">
        <v>18</v>
      </c>
      <c r="C35" s="29" t="s">
        <v>84</v>
      </c>
    </row>
    <row r="36" spans="1:3" ht="12.75" customHeight="1" x14ac:dyDescent="0.2">
      <c r="A36" s="25" t="s">
        <v>146</v>
      </c>
      <c r="B36" s="25" t="s">
        <v>85</v>
      </c>
      <c r="C36" s="27" t="s">
        <v>86</v>
      </c>
    </row>
    <row r="37" spans="1:3" ht="12.75" customHeight="1" x14ac:dyDescent="0.2">
      <c r="A37" s="20" t="s">
        <v>19</v>
      </c>
      <c r="B37" s="30"/>
      <c r="C37" s="32"/>
    </row>
    <row r="38" spans="1:3" ht="12.75" customHeight="1" x14ac:dyDescent="0.2">
      <c r="A38" s="89" t="s">
        <v>230</v>
      </c>
      <c r="B38" s="90" t="s">
        <v>231</v>
      </c>
      <c r="C38" s="91" t="s">
        <v>232</v>
      </c>
    </row>
    <row r="39" spans="1:3" ht="102" x14ac:dyDescent="0.2">
      <c r="A39" s="25" t="s">
        <v>87</v>
      </c>
      <c r="B39" s="26" t="s">
        <v>20</v>
      </c>
      <c r="C39" s="75" t="s">
        <v>184</v>
      </c>
    </row>
    <row r="40" spans="1:3" ht="12.75" customHeight="1" x14ac:dyDescent="0.2">
      <c r="A40" s="25" t="s">
        <v>147</v>
      </c>
      <c r="B40" s="26" t="s">
        <v>21</v>
      </c>
      <c r="C40" s="27" t="s">
        <v>88</v>
      </c>
    </row>
    <row r="41" spans="1:3" ht="12.75" customHeight="1" x14ac:dyDescent="0.2">
      <c r="A41" s="25" t="s">
        <v>148</v>
      </c>
      <c r="B41" s="26" t="s">
        <v>149</v>
      </c>
      <c r="C41" s="27" t="s">
        <v>149</v>
      </c>
    </row>
    <row r="42" spans="1:3" ht="12.75" customHeight="1" x14ac:dyDescent="0.2">
      <c r="A42" s="25" t="s">
        <v>89</v>
      </c>
      <c r="B42" s="26" t="s">
        <v>22</v>
      </c>
      <c r="C42" s="27" t="s">
        <v>55</v>
      </c>
    </row>
    <row r="43" spans="1:3" ht="12.75" customHeight="1" x14ac:dyDescent="0.2">
      <c r="A43" s="25" t="s">
        <v>90</v>
      </c>
      <c r="B43" s="25" t="s">
        <v>91</v>
      </c>
      <c r="C43" s="27" t="s">
        <v>58</v>
      </c>
    </row>
    <row r="44" spans="1:3" ht="12.75" customHeight="1" x14ac:dyDescent="0.2">
      <c r="A44" s="25" t="s">
        <v>150</v>
      </c>
      <c r="B44" s="25" t="s">
        <v>151</v>
      </c>
      <c r="C44" s="27" t="s">
        <v>151</v>
      </c>
    </row>
    <row r="45" spans="1:3" ht="12.75" customHeight="1" x14ac:dyDescent="0.2">
      <c r="A45" s="25" t="s">
        <v>152</v>
      </c>
      <c r="B45" s="25" t="s">
        <v>153</v>
      </c>
      <c r="C45" s="27" t="s">
        <v>153</v>
      </c>
    </row>
    <row r="46" spans="1:3" ht="12.75" customHeight="1" x14ac:dyDescent="0.2">
      <c r="A46" s="25" t="s">
        <v>154</v>
      </c>
      <c r="B46" s="25" t="s">
        <v>155</v>
      </c>
      <c r="C46" s="27" t="s">
        <v>155</v>
      </c>
    </row>
    <row r="47" spans="1:3" ht="12.75" customHeight="1" x14ac:dyDescent="0.2">
      <c r="A47" s="25" t="s">
        <v>156</v>
      </c>
      <c r="B47" s="25" t="s">
        <v>157</v>
      </c>
      <c r="C47" s="27" t="s">
        <v>157</v>
      </c>
    </row>
    <row r="48" spans="1:3" ht="12.75" customHeight="1" x14ac:dyDescent="0.2">
      <c r="A48" s="25" t="s">
        <v>166</v>
      </c>
      <c r="B48" s="25" t="s">
        <v>163</v>
      </c>
      <c r="C48" s="27" t="s">
        <v>167</v>
      </c>
    </row>
    <row r="49" spans="1:3" ht="12.75" customHeight="1" x14ac:dyDescent="0.2">
      <c r="A49" s="96" t="s">
        <v>239</v>
      </c>
      <c r="B49" s="96" t="s">
        <v>240</v>
      </c>
      <c r="C49" s="97" t="s">
        <v>241</v>
      </c>
    </row>
    <row r="50" spans="1:3" ht="12.75" customHeight="1" x14ac:dyDescent="0.2">
      <c r="A50" s="96" t="s">
        <v>242</v>
      </c>
      <c r="B50" s="96" t="s">
        <v>243</v>
      </c>
      <c r="C50" s="97" t="s">
        <v>244</v>
      </c>
    </row>
    <row r="51" spans="1:3" ht="12.75" customHeight="1" x14ac:dyDescent="0.2">
      <c r="A51" s="96" t="s">
        <v>245</v>
      </c>
      <c r="B51" s="96" t="s">
        <v>246</v>
      </c>
      <c r="C51" s="97" t="s">
        <v>247</v>
      </c>
    </row>
    <row r="52" spans="1:3" ht="12.75" customHeight="1" x14ac:dyDescent="0.2">
      <c r="A52" s="96" t="s">
        <v>248</v>
      </c>
      <c r="B52" s="96" t="s">
        <v>249</v>
      </c>
      <c r="C52" s="97">
        <v>52783850</v>
      </c>
    </row>
    <row r="53" spans="1:3" ht="12.75" customHeight="1" x14ac:dyDescent="0.2">
      <c r="A53" s="96" t="s">
        <v>250</v>
      </c>
      <c r="B53" s="96" t="s">
        <v>251</v>
      </c>
      <c r="C53" s="28" t="s">
        <v>252</v>
      </c>
    </row>
    <row r="54" spans="1:3" ht="12.75" customHeight="1" x14ac:dyDescent="0.2">
      <c r="A54" s="25" t="s">
        <v>92</v>
      </c>
      <c r="B54" s="26" t="s">
        <v>93</v>
      </c>
      <c r="C54" s="101">
        <v>40026</v>
      </c>
    </row>
    <row r="55" spans="1:3" ht="12.75" customHeight="1" x14ac:dyDescent="0.2">
      <c r="A55" s="34" t="s">
        <v>94</v>
      </c>
      <c r="B55" s="35" t="s">
        <v>95</v>
      </c>
      <c r="C55" s="102">
        <v>40178</v>
      </c>
    </row>
    <row r="56" spans="1:3" ht="12.75" customHeight="1" x14ac:dyDescent="0.2">
      <c r="A56" s="25" t="s">
        <v>168</v>
      </c>
      <c r="B56" s="26" t="s">
        <v>169</v>
      </c>
      <c r="C56" s="37">
        <v>100000</v>
      </c>
    </row>
    <row r="57" spans="1:3" ht="12.75" customHeight="1" x14ac:dyDescent="0.2">
      <c r="A57" s="25" t="s">
        <v>170</v>
      </c>
      <c r="B57" s="26" t="s">
        <v>171</v>
      </c>
      <c r="C57" s="37">
        <v>7722</v>
      </c>
    </row>
    <row r="58" spans="1:3" ht="12.75" customHeight="1" x14ac:dyDescent="0.2">
      <c r="A58" s="25" t="s">
        <v>172</v>
      </c>
      <c r="B58" s="26" t="s">
        <v>173</v>
      </c>
      <c r="C58" s="68">
        <v>0.15</v>
      </c>
    </row>
    <row r="59" spans="1:3" ht="12.75" customHeight="1" x14ac:dyDescent="0.2">
      <c r="A59" s="20" t="s">
        <v>23</v>
      </c>
      <c r="B59" s="30"/>
      <c r="C59" s="22"/>
    </row>
    <row r="60" spans="1:3" ht="12.75" customHeight="1" x14ac:dyDescent="0.2">
      <c r="A60" s="26" t="s">
        <v>174</v>
      </c>
      <c r="B60" s="26" t="s">
        <v>175</v>
      </c>
      <c r="C60" s="27">
        <v>153</v>
      </c>
    </row>
    <row r="61" spans="1:3" ht="12.75" customHeight="1" x14ac:dyDescent="0.2">
      <c r="A61" s="26" t="s">
        <v>176</v>
      </c>
      <c r="B61" s="26" t="s">
        <v>177</v>
      </c>
      <c r="C61" s="27">
        <v>133</v>
      </c>
    </row>
    <row r="62" spans="1:3" ht="12.75" customHeight="1" x14ac:dyDescent="0.2">
      <c r="A62" s="25" t="s">
        <v>158</v>
      </c>
      <c r="B62" s="25" t="s">
        <v>96</v>
      </c>
      <c r="C62" s="27">
        <v>2</v>
      </c>
    </row>
    <row r="63" spans="1:3" ht="12.75" customHeight="1" x14ac:dyDescent="0.2">
      <c r="A63" s="25" t="s">
        <v>159</v>
      </c>
      <c r="B63" s="25" t="s">
        <v>97</v>
      </c>
      <c r="C63" s="27" t="s">
        <v>98</v>
      </c>
    </row>
    <row r="64" spans="1:3" ht="12.75" customHeight="1" x14ac:dyDescent="0.2">
      <c r="A64" s="25" t="s">
        <v>160</v>
      </c>
      <c r="B64" s="25" t="s">
        <v>99</v>
      </c>
      <c r="C64" s="27" t="s">
        <v>100</v>
      </c>
    </row>
    <row r="65" spans="1:3" ht="12.75" customHeight="1" x14ac:dyDescent="0.2">
      <c r="A65" s="25" t="s">
        <v>161</v>
      </c>
      <c r="B65" s="25" t="s">
        <v>101</v>
      </c>
      <c r="C65" s="27" t="s">
        <v>102</v>
      </c>
    </row>
    <row r="66" spans="1:3" ht="12.75" customHeight="1" x14ac:dyDescent="0.2">
      <c r="A66" s="25" t="s">
        <v>162</v>
      </c>
      <c r="B66" s="25" t="s">
        <v>103</v>
      </c>
      <c r="C66" s="27" t="s">
        <v>104</v>
      </c>
    </row>
    <row r="67" spans="1:3" ht="12.75" customHeight="1" x14ac:dyDescent="0.2">
      <c r="A67" s="65" t="s">
        <v>122</v>
      </c>
      <c r="B67" s="66"/>
      <c r="C67" s="67"/>
    </row>
    <row r="68" spans="1:3" ht="12.75" customHeight="1" x14ac:dyDescent="0.2">
      <c r="A68" s="25" t="s">
        <v>123</v>
      </c>
      <c r="B68" s="26" t="s">
        <v>124</v>
      </c>
      <c r="C68" s="27" t="s">
        <v>125</v>
      </c>
    </row>
    <row r="69" spans="1:3" ht="12.75" customHeight="1" x14ac:dyDescent="0.2">
      <c r="A69" s="25" t="s">
        <v>126</v>
      </c>
      <c r="B69" s="26" t="s">
        <v>127</v>
      </c>
      <c r="C69" s="101">
        <v>39995</v>
      </c>
    </row>
    <row r="70" spans="1:3" ht="12.75" customHeight="1" x14ac:dyDescent="0.2">
      <c r="A70" s="62" t="s">
        <v>128</v>
      </c>
      <c r="B70" s="26" t="s">
        <v>129</v>
      </c>
      <c r="C70" s="33" t="s">
        <v>130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37"/>
  <sheetViews>
    <sheetView showGridLines="0" workbookViewId="0"/>
  </sheetViews>
  <sheetFormatPr baseColWidth="10" defaultColWidth="9.140625" defaultRowHeight="12.75" x14ac:dyDescent="0.2"/>
  <cols>
    <col min="1" max="1" width="27.85546875" style="45" customWidth="1"/>
    <col min="2" max="2" width="61.7109375" style="45" customWidth="1"/>
    <col min="3" max="16384" width="9.140625" style="16"/>
  </cols>
  <sheetData>
    <row r="1" spans="1:2" ht="12.75" customHeight="1" x14ac:dyDescent="0.2">
      <c r="A1" s="39" t="s">
        <v>105</v>
      </c>
      <c r="B1" s="39"/>
    </row>
    <row r="2" spans="1:2" ht="12.75" customHeight="1" x14ac:dyDescent="0.2">
      <c r="A2" s="39"/>
      <c r="B2" s="39"/>
    </row>
    <row r="3" spans="1:2" ht="14.25" customHeight="1" x14ac:dyDescent="0.2">
      <c r="A3" s="70" t="s">
        <v>165</v>
      </c>
      <c r="B3" s="40"/>
    </row>
    <row r="4" spans="1:2" ht="12.75" customHeight="1" x14ac:dyDescent="0.2">
      <c r="A4" s="41" t="s">
        <v>1</v>
      </c>
      <c r="B4" s="42" t="s">
        <v>2</v>
      </c>
    </row>
    <row r="5" spans="1:2" ht="12.75" customHeight="1" x14ac:dyDescent="0.2">
      <c r="A5" s="25" t="s">
        <v>180</v>
      </c>
      <c r="B5" s="44" t="s">
        <v>181</v>
      </c>
    </row>
    <row r="6" spans="1:2" ht="12.75" customHeight="1" x14ac:dyDescent="0.2">
      <c r="A6" s="26" t="s">
        <v>106</v>
      </c>
      <c r="B6" s="43" t="s">
        <v>199</v>
      </c>
    </row>
    <row r="7" spans="1:2" ht="12.75" customHeight="1" x14ac:dyDescent="0.2">
      <c r="A7" s="26" t="s">
        <v>107</v>
      </c>
      <c r="B7" s="43" t="s">
        <v>108</v>
      </c>
    </row>
    <row r="8" spans="1:2" ht="12.75" customHeight="1" x14ac:dyDescent="0.2">
      <c r="A8" s="26" t="s">
        <v>253</v>
      </c>
      <c r="B8" s="43" t="s">
        <v>254</v>
      </c>
    </row>
    <row r="9" spans="1:2" ht="12.75" customHeight="1" x14ac:dyDescent="0.2">
      <c r="A9" s="26" t="s">
        <v>46</v>
      </c>
      <c r="B9" s="44" t="s">
        <v>110</v>
      </c>
    </row>
    <row r="10" spans="1:2" ht="12.75" customHeight="1" x14ac:dyDescent="0.2">
      <c r="A10" s="26" t="s">
        <v>109</v>
      </c>
      <c r="B10" s="43" t="s">
        <v>201</v>
      </c>
    </row>
    <row r="11" spans="1:2" ht="12.75" customHeight="1" x14ac:dyDescent="0.2">
      <c r="A11" s="25" t="s">
        <v>182</v>
      </c>
      <c r="B11" s="44" t="s">
        <v>183</v>
      </c>
    </row>
    <row r="12" spans="1:2" ht="12.75" customHeight="1" x14ac:dyDescent="0.2">
      <c r="A12" s="26" t="s">
        <v>26</v>
      </c>
      <c r="B12" s="44" t="s">
        <v>203</v>
      </c>
    </row>
    <row r="13" spans="1:2" ht="12.75" customHeight="1" x14ac:dyDescent="0.2">
      <c r="A13" s="25" t="s">
        <v>178</v>
      </c>
      <c r="B13" s="44" t="s">
        <v>179</v>
      </c>
    </row>
    <row r="14" spans="1:2" ht="12.75" customHeight="1" x14ac:dyDescent="0.2">
      <c r="A14" s="25" t="s">
        <v>24</v>
      </c>
      <c r="B14" s="44" t="s">
        <v>111</v>
      </c>
    </row>
    <row r="15" spans="1:2" x14ac:dyDescent="0.2">
      <c r="A15" s="26" t="s">
        <v>25</v>
      </c>
      <c r="B15" s="43" t="s">
        <v>200</v>
      </c>
    </row>
    <row r="16" spans="1:2" x14ac:dyDescent="0.2">
      <c r="A16" s="26" t="s">
        <v>27</v>
      </c>
      <c r="B16" s="43" t="s">
        <v>202</v>
      </c>
    </row>
    <row r="17" spans="1:2" x14ac:dyDescent="0.2">
      <c r="A17" s="78" t="s">
        <v>204</v>
      </c>
      <c r="B17" s="79"/>
    </row>
    <row r="18" spans="1:2" x14ac:dyDescent="0.2">
      <c r="A18" s="79" t="s">
        <v>207</v>
      </c>
      <c r="B18" s="79" t="s">
        <v>208</v>
      </c>
    </row>
    <row r="19" spans="1:2" x14ac:dyDescent="0.2">
      <c r="A19" s="79" t="s">
        <v>205</v>
      </c>
      <c r="B19" s="38" t="s">
        <v>206</v>
      </c>
    </row>
    <row r="20" spans="1:2" x14ac:dyDescent="0.2">
      <c r="A20" s="38" t="s">
        <v>209</v>
      </c>
      <c r="B20" s="38" t="s">
        <v>210</v>
      </c>
    </row>
    <row r="21" spans="1:2" x14ac:dyDescent="0.2">
      <c r="A21" s="79" t="s">
        <v>211</v>
      </c>
      <c r="B21" s="79" t="s">
        <v>212</v>
      </c>
    </row>
    <row r="22" spans="1:2" x14ac:dyDescent="0.2">
      <c r="A22" s="79" t="s">
        <v>213</v>
      </c>
      <c r="B22" s="79" t="s">
        <v>214</v>
      </c>
    </row>
    <row r="23" spans="1:2" x14ac:dyDescent="0.2">
      <c r="A23" s="79" t="s">
        <v>215</v>
      </c>
      <c r="B23" s="79" t="s">
        <v>216</v>
      </c>
    </row>
    <row r="24" spans="1:2" x14ac:dyDescent="0.2">
      <c r="A24" s="79" t="s">
        <v>217</v>
      </c>
      <c r="B24" s="79" t="s">
        <v>218</v>
      </c>
    </row>
    <row r="25" spans="1:2" x14ac:dyDescent="0.2">
      <c r="A25" s="79" t="s">
        <v>219</v>
      </c>
      <c r="B25" s="79" t="s">
        <v>220</v>
      </c>
    </row>
    <row r="26" spans="1:2" x14ac:dyDescent="0.2">
      <c r="A26" s="79" t="s">
        <v>221</v>
      </c>
      <c r="B26" s="79" t="s">
        <v>222</v>
      </c>
    </row>
    <row r="27" spans="1:2" x14ac:dyDescent="0.2">
      <c r="A27" s="38" t="s">
        <v>223</v>
      </c>
      <c r="B27" s="38" t="s">
        <v>224</v>
      </c>
    </row>
    <row r="28" spans="1:2" x14ac:dyDescent="0.2">
      <c r="A28" s="38" t="s">
        <v>225</v>
      </c>
      <c r="B28" s="38" t="s">
        <v>226</v>
      </c>
    </row>
    <row r="29" spans="1:2" x14ac:dyDescent="0.2">
      <c r="A29" s="79" t="s">
        <v>227</v>
      </c>
      <c r="B29" s="79" t="s">
        <v>228</v>
      </c>
    </row>
    <row r="30" spans="1:2" x14ac:dyDescent="0.2">
      <c r="A30" s="20" t="s">
        <v>164</v>
      </c>
      <c r="B30" s="30"/>
    </row>
    <row r="31" spans="1:2" x14ac:dyDescent="0.2">
      <c r="A31" s="36" t="s">
        <v>191</v>
      </c>
      <c r="B31" s="36" t="s">
        <v>192</v>
      </c>
    </row>
    <row r="32" spans="1:2" x14ac:dyDescent="0.2">
      <c r="A32" s="25" t="s">
        <v>197</v>
      </c>
      <c r="B32" s="26" t="s">
        <v>198</v>
      </c>
    </row>
    <row r="33" spans="1:2" x14ac:dyDescent="0.2">
      <c r="A33" s="25" t="s">
        <v>195</v>
      </c>
      <c r="B33" s="26" t="s">
        <v>196</v>
      </c>
    </row>
    <row r="34" spans="1:2" x14ac:dyDescent="0.2">
      <c r="A34" s="25" t="s">
        <v>187</v>
      </c>
      <c r="B34" s="26" t="s">
        <v>188</v>
      </c>
    </row>
    <row r="35" spans="1:2" x14ac:dyDescent="0.2">
      <c r="A35" s="38" t="s">
        <v>189</v>
      </c>
      <c r="B35" s="38" t="s">
        <v>190</v>
      </c>
    </row>
    <row r="36" spans="1:2" x14ac:dyDescent="0.2">
      <c r="A36" s="25" t="s">
        <v>193</v>
      </c>
      <c r="B36" s="26" t="s">
        <v>194</v>
      </c>
    </row>
    <row r="37" spans="1:2" x14ac:dyDescent="0.2">
      <c r="A37" s="25" t="s">
        <v>185</v>
      </c>
      <c r="B37" s="26" t="s">
        <v>186</v>
      </c>
    </row>
  </sheetData>
  <sortState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J22"/>
  <sheetViews>
    <sheetView showGridLines="0" showZeros="0" tabSelected="1" zoomScaleNormal="100" workbookViewId="0">
      <selection activeCell="B5" sqref="B5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11.28515625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5" t="str">
        <f>razonsocial</f>
        <v>Neodata, S.A. de C.V.</v>
      </c>
      <c r="B2" s="126"/>
      <c r="C2" s="126"/>
      <c r="D2" s="126"/>
      <c r="E2" s="126"/>
      <c r="F2" s="126"/>
      <c r="G2" s="112"/>
      <c r="H2" s="110"/>
      <c r="I2" s="110"/>
      <c r="J2" s="111"/>
    </row>
    <row r="3" spans="1:10" ht="12.75" customHeight="1" x14ac:dyDescent="0.2">
      <c r="A3" s="107" t="s">
        <v>115</v>
      </c>
      <c r="B3" s="127" t="str">
        <f>nombrecliente</f>
        <v>Sistema de Comunicaciones y Transportes, Sistema de Transporte Colectivo Metro, Administración General de Recursos, Línea 12 (Línea Dorada)</v>
      </c>
      <c r="C3" s="127"/>
      <c r="D3" s="127"/>
      <c r="E3" s="127"/>
      <c r="F3" s="127"/>
      <c r="G3" s="2"/>
      <c r="H3" s="2"/>
      <c r="I3" s="3"/>
      <c r="J3" s="4"/>
    </row>
    <row r="4" spans="1:10" ht="12.75" customHeight="1" x14ac:dyDescent="0.2">
      <c r="A4" s="108"/>
      <c r="B4" s="127"/>
      <c r="C4" s="127"/>
      <c r="D4" s="127"/>
      <c r="E4" s="127"/>
      <c r="F4" s="127"/>
      <c r="G4" s="2"/>
      <c r="H4" s="2"/>
      <c r="I4" s="3"/>
      <c r="J4" s="4"/>
    </row>
    <row r="5" spans="1:10" ht="12.75" customHeight="1" x14ac:dyDescent="0.2">
      <c r="A5" s="107" t="s">
        <v>255</v>
      </c>
      <c r="B5" s="46" t="str">
        <f>numerodeconcurso</f>
        <v>2009/0257-0001</v>
      </c>
      <c r="C5" s="2"/>
      <c r="D5" s="47" t="s">
        <v>29</v>
      </c>
      <c r="E5" s="98">
        <f>fechadeconcurso</f>
        <v>40017</v>
      </c>
      <c r="F5" s="2"/>
      <c r="G5" s="47" t="s">
        <v>131</v>
      </c>
      <c r="H5" s="2" t="str">
        <f>plazocalculado&amp;" días naturales"</f>
        <v>153 días naturales</v>
      </c>
      <c r="I5" s="3"/>
      <c r="J5" s="4"/>
    </row>
    <row r="6" spans="1:10" ht="12.75" customHeight="1" x14ac:dyDescent="0.2">
      <c r="A6" s="107" t="s">
        <v>116</v>
      </c>
      <c r="B6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7"/>
      <c r="D6" s="127"/>
      <c r="E6" s="127"/>
      <c r="F6" s="127"/>
      <c r="G6" s="2"/>
      <c r="H6" s="2"/>
      <c r="I6" s="3"/>
      <c r="J6" s="4"/>
    </row>
    <row r="7" spans="1:10" ht="12.75" customHeight="1" x14ac:dyDescent="0.2">
      <c r="A7" s="108"/>
      <c r="B7" s="127"/>
      <c r="C7" s="127"/>
      <c r="D7" s="127"/>
      <c r="E7" s="127"/>
      <c r="F7" s="127"/>
      <c r="G7" s="2"/>
      <c r="H7" s="2"/>
      <c r="I7" s="2"/>
      <c r="J7" s="4"/>
    </row>
    <row r="8" spans="1:10" ht="12.75" customHeight="1" x14ac:dyDescent="0.2">
      <c r="A8" s="107" t="s">
        <v>117</v>
      </c>
      <c r="B8" s="2" t="str">
        <f>direcciondelaobra</f>
        <v>Tramo de Barranca del Muerto a Tlahuac.</v>
      </c>
      <c r="C8" s="3"/>
      <c r="D8" s="47" t="s">
        <v>121</v>
      </c>
      <c r="E8" s="99">
        <f>fechainicio</f>
        <v>40026</v>
      </c>
      <c r="F8" s="47" t="s">
        <v>120</v>
      </c>
      <c r="G8" s="99">
        <f>fechaterminacion</f>
        <v>40178</v>
      </c>
      <c r="H8" s="2"/>
      <c r="I8" s="3"/>
      <c r="J8" s="4"/>
    </row>
    <row r="9" spans="1:10" ht="12.75" customHeight="1" thickBot="1" x14ac:dyDescent="0.25">
      <c r="A9" s="109" t="s">
        <v>118</v>
      </c>
      <c r="B9" s="6" t="str">
        <f>ciudaddelaobra&amp;", "&amp;estadodelaobra</f>
        <v>México, Distrito Federal</v>
      </c>
      <c r="C9" s="6"/>
      <c r="D9" s="6"/>
      <c r="E9" s="6"/>
      <c r="F9" s="6"/>
      <c r="G9" s="6"/>
      <c r="H9" s="7"/>
      <c r="I9" s="8"/>
      <c r="J9" s="9"/>
    </row>
    <row r="10" spans="1:10" ht="11.25" customHeight="1" thickTop="1" x14ac:dyDescent="0.2">
      <c r="A10" s="1"/>
      <c r="B10" s="1"/>
      <c r="C10" s="1"/>
      <c r="D10" s="1"/>
      <c r="E10" s="1"/>
      <c r="F10" s="1"/>
      <c r="G10" s="1"/>
    </row>
    <row r="11" spans="1:10" ht="12.75" customHeight="1" x14ac:dyDescent="0.2">
      <c r="A11" s="106" t="s">
        <v>30</v>
      </c>
    </row>
    <row r="12" spans="1:10" ht="12.75" customHeight="1" thickBot="1" x14ac:dyDescent="0.25">
      <c r="A12" s="106" t="s">
        <v>31</v>
      </c>
      <c r="B12" s="1"/>
      <c r="C12" s="1"/>
      <c r="D12" s="1"/>
      <c r="E12" s="1"/>
      <c r="F12" s="1"/>
      <c r="G12" s="1"/>
    </row>
    <row r="13" spans="1:10" ht="11.25" customHeight="1" thickTop="1" thickBot="1" x14ac:dyDescent="0.25">
      <c r="A13" s="83" t="s">
        <v>32</v>
      </c>
      <c r="B13" s="84" t="s">
        <v>33</v>
      </c>
      <c r="C13" s="84" t="s">
        <v>34</v>
      </c>
      <c r="D13" s="84" t="s">
        <v>35</v>
      </c>
      <c r="E13" s="84" t="s">
        <v>258</v>
      </c>
      <c r="F13" s="85" t="s">
        <v>24</v>
      </c>
    </row>
    <row r="14" spans="1:10" ht="11.25" customHeight="1" thickTop="1" x14ac:dyDescent="0.2">
      <c r="A14" s="1" t="s">
        <v>36</v>
      </c>
      <c r="B14" s="10"/>
      <c r="C14" s="10"/>
      <c r="D14" s="10"/>
      <c r="F14" s="1"/>
      <c r="G14" s="1"/>
      <c r="H14" s="1"/>
    </row>
    <row r="15" spans="1:10" ht="11.25" customHeight="1" x14ac:dyDescent="0.2">
      <c r="A15" s="74" t="s">
        <v>106</v>
      </c>
      <c r="B15" s="103" t="s">
        <v>109</v>
      </c>
      <c r="C15" s="11" t="s">
        <v>25</v>
      </c>
      <c r="D15" s="13" t="s">
        <v>27</v>
      </c>
      <c r="E15" s="120" t="s">
        <v>46</v>
      </c>
      <c r="F15" s="71" t="s">
        <v>178</v>
      </c>
      <c r="I15" s="15"/>
    </row>
    <row r="16" spans="1:10" ht="11.25" customHeight="1" x14ac:dyDescent="0.2">
      <c r="A16" s="11"/>
      <c r="B16" s="12"/>
      <c r="C16" s="11"/>
      <c r="D16" s="13"/>
      <c r="F16" s="81" t="s">
        <v>180</v>
      </c>
      <c r="I16" s="15"/>
    </row>
    <row r="17" spans="1:10" ht="11.25" customHeight="1" x14ac:dyDescent="0.2">
      <c r="A17" s="11"/>
      <c r="B17" s="12"/>
      <c r="C17" s="11"/>
      <c r="D17" s="13"/>
      <c r="F17" s="73" t="s">
        <v>182</v>
      </c>
      <c r="I17" s="15"/>
    </row>
    <row r="18" spans="1:10" ht="11.25" customHeight="1" x14ac:dyDescent="0.2">
      <c r="A18" s="11"/>
      <c r="B18" s="12"/>
      <c r="C18" s="11"/>
      <c r="D18" s="13"/>
      <c r="F18" s="76"/>
      <c r="I18" s="15"/>
    </row>
    <row r="19" spans="1:10" s="1" customFormat="1" x14ac:dyDescent="0.2">
      <c r="A19" s="1" t="s">
        <v>112</v>
      </c>
      <c r="G19" s="3"/>
    </row>
    <row r="20" spans="1:10" s="1" customFormat="1" ht="11.25" x14ac:dyDescent="0.2">
      <c r="A20" s="51"/>
      <c r="B20" s="121" t="str">
        <f>responsable</f>
        <v>JORGE L. DÁVALOS MICELI</v>
      </c>
      <c r="C20" s="52"/>
      <c r="D20" s="57" t="s">
        <v>113</v>
      </c>
      <c r="E20" s="52"/>
      <c r="F20" s="58" t="s">
        <v>189</v>
      </c>
      <c r="G20" s="2"/>
      <c r="H20" s="2"/>
      <c r="I20" s="2"/>
      <c r="J20" s="2"/>
    </row>
    <row r="21" spans="1:10" s="1" customFormat="1" ht="11.25" x14ac:dyDescent="0.2">
      <c r="A21" s="54"/>
      <c r="B21" s="122" t="str">
        <f>cargo</f>
        <v>DIRECTOR GENERAL</v>
      </c>
      <c r="C21" s="55"/>
      <c r="D21" s="123" t="s">
        <v>114</v>
      </c>
      <c r="E21" s="55"/>
      <c r="F21" s="124" t="s">
        <v>191</v>
      </c>
      <c r="G21" s="2"/>
      <c r="H21" s="2"/>
      <c r="I21" s="2"/>
      <c r="J21" s="2"/>
    </row>
    <row r="22" spans="1:10" ht="11.25" customHeight="1" x14ac:dyDescent="0.2">
      <c r="J22" s="104" t="s">
        <v>37</v>
      </c>
    </row>
  </sheetData>
  <mergeCells count="3">
    <mergeCell ref="A2:F2"/>
    <mergeCell ref="B3:F4"/>
    <mergeCell ref="B6:F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23"/>
  <sheetViews>
    <sheetView showGridLines="0" showZeros="0" zoomScaleNormal="100" workbookViewId="0">
      <selection activeCell="G17" sqref="G17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10.14062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5" t="str">
        <f>razonsocial</f>
        <v>Neodata, S.A. de C.V.</v>
      </c>
      <c r="B2" s="126"/>
      <c r="C2" s="126"/>
      <c r="D2" s="126"/>
      <c r="E2" s="126"/>
      <c r="F2" s="126"/>
      <c r="G2" s="113"/>
      <c r="H2" s="110"/>
      <c r="I2" s="110"/>
      <c r="J2" s="111"/>
    </row>
    <row r="3" spans="1:10" ht="15" customHeight="1" x14ac:dyDescent="0.25">
      <c r="A3" s="118"/>
      <c r="B3" s="119"/>
      <c r="C3" s="119"/>
      <c r="D3" s="119"/>
      <c r="E3" s="119"/>
      <c r="F3" s="119"/>
      <c r="G3" s="114"/>
      <c r="H3" s="115"/>
      <c r="I3" s="115"/>
      <c r="J3" s="116"/>
    </row>
    <row r="4" spans="1:10" ht="12.75" customHeight="1" x14ac:dyDescent="0.2">
      <c r="A4" s="107" t="s">
        <v>115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127"/>
      <c r="F4" s="127"/>
      <c r="G4" s="127"/>
      <c r="H4" s="2"/>
      <c r="I4" s="3"/>
      <c r="J4" s="4"/>
    </row>
    <row r="5" spans="1:10" ht="12.75" customHeight="1" x14ac:dyDescent="0.2">
      <c r="A5" s="108"/>
      <c r="B5" s="127"/>
      <c r="C5" s="127"/>
      <c r="D5" s="127"/>
      <c r="E5" s="127"/>
      <c r="F5" s="127"/>
      <c r="G5" s="127"/>
      <c r="H5" s="2"/>
      <c r="I5" s="3"/>
      <c r="J5" s="4"/>
    </row>
    <row r="6" spans="1:10" ht="12.75" customHeight="1" x14ac:dyDescent="0.2">
      <c r="A6" s="107" t="s">
        <v>255</v>
      </c>
      <c r="B6" s="46" t="str">
        <f>numerodeconcurso</f>
        <v>2009/0257-0001</v>
      </c>
      <c r="C6" s="2"/>
      <c r="D6" s="47" t="s">
        <v>29</v>
      </c>
      <c r="E6" s="98">
        <f>fechadeconcurso</f>
        <v>40017</v>
      </c>
      <c r="F6" s="2"/>
      <c r="G6" s="47" t="s">
        <v>131</v>
      </c>
      <c r="H6" s="2" t="str">
        <f>plazocalculado&amp;" días naturales"</f>
        <v>153 días naturales</v>
      </c>
      <c r="I6" s="3"/>
      <c r="J6" s="4"/>
    </row>
    <row r="7" spans="1:10" ht="12.75" customHeight="1" x14ac:dyDescent="0.2">
      <c r="A7" s="107" t="s">
        <v>116</v>
      </c>
      <c r="B7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27"/>
      <c r="D7" s="127"/>
      <c r="E7" s="127"/>
      <c r="F7" s="127"/>
      <c r="G7" s="127"/>
      <c r="H7" s="2"/>
      <c r="I7" s="3"/>
      <c r="J7" s="4"/>
    </row>
    <row r="8" spans="1:10" ht="12.75" customHeight="1" x14ac:dyDescent="0.2">
      <c r="A8" s="108"/>
      <c r="B8" s="127"/>
      <c r="C8" s="127"/>
      <c r="D8" s="127"/>
      <c r="E8" s="127"/>
      <c r="F8" s="127"/>
      <c r="G8" s="127"/>
      <c r="H8" s="2"/>
      <c r="I8" s="2"/>
      <c r="J8" s="4"/>
    </row>
    <row r="9" spans="1:10" ht="12.75" customHeight="1" x14ac:dyDescent="0.2">
      <c r="A9" s="107" t="s">
        <v>117</v>
      </c>
      <c r="B9" s="2" t="str">
        <f>direcciondelaobra</f>
        <v>Tramo de Barranca del Muerto a Tlahuac.</v>
      </c>
      <c r="C9" s="3"/>
      <c r="D9" s="47" t="s">
        <v>121</v>
      </c>
      <c r="E9" s="100">
        <f>fechainicio</f>
        <v>40026</v>
      </c>
      <c r="F9" s="47" t="s">
        <v>120</v>
      </c>
      <c r="G9" s="99">
        <f>fechaterminacion</f>
        <v>40178</v>
      </c>
      <c r="H9" s="2"/>
      <c r="I9" s="3"/>
      <c r="J9" s="4"/>
    </row>
    <row r="10" spans="1:10" ht="12.75" customHeight="1" thickBot="1" x14ac:dyDescent="0.25">
      <c r="A10" s="109" t="s">
        <v>118</v>
      </c>
      <c r="B10" s="6" t="str">
        <f>ciudaddelaobra&amp;", "&amp;estadodelaobra</f>
        <v>México, Distrito Federal</v>
      </c>
      <c r="C10" s="6"/>
      <c r="D10" s="6"/>
      <c r="E10" s="6"/>
      <c r="F10" s="6"/>
      <c r="G10" s="6"/>
      <c r="H10" s="7"/>
      <c r="I10" s="8"/>
      <c r="J10" s="9"/>
    </row>
    <row r="11" spans="1:10" ht="11.25" customHeight="1" thickTop="1" x14ac:dyDescent="0.2">
      <c r="A11" s="1"/>
      <c r="B11" s="1"/>
      <c r="C11" s="1"/>
      <c r="D11" s="1"/>
      <c r="E11" s="1"/>
      <c r="F11" s="1"/>
      <c r="G11" s="1"/>
    </row>
    <row r="12" spans="1:10" ht="12.75" customHeight="1" x14ac:dyDescent="0.2">
      <c r="A12" s="106" t="s">
        <v>259</v>
      </c>
    </row>
    <row r="13" spans="1:10" ht="12.75" customHeight="1" thickBot="1" x14ac:dyDescent="0.25">
      <c r="A13" s="106"/>
      <c r="B13" s="1"/>
      <c r="C13" s="1"/>
      <c r="D13" s="1"/>
      <c r="E13" s="1"/>
      <c r="F13" s="1"/>
      <c r="G13" s="1"/>
    </row>
    <row r="14" spans="1:10" ht="11.25" customHeight="1" thickTop="1" thickBot="1" x14ac:dyDescent="0.25">
      <c r="A14" s="83" t="s">
        <v>32</v>
      </c>
      <c r="B14" s="84" t="s">
        <v>33</v>
      </c>
      <c r="C14" s="84" t="s">
        <v>34</v>
      </c>
      <c r="D14" s="84" t="s">
        <v>35</v>
      </c>
      <c r="E14" s="84" t="s">
        <v>260</v>
      </c>
      <c r="F14" s="85" t="s">
        <v>24</v>
      </c>
    </row>
    <row r="15" spans="1:10" ht="11.25" customHeight="1" thickTop="1" x14ac:dyDescent="0.2">
      <c r="A15" s="1" t="s">
        <v>36</v>
      </c>
      <c r="B15" s="10"/>
      <c r="C15" s="10"/>
      <c r="D15" s="10"/>
      <c r="F15" s="1"/>
      <c r="G15" s="1"/>
      <c r="H15" s="1"/>
    </row>
    <row r="16" spans="1:10" ht="11.25" customHeight="1" x14ac:dyDescent="0.2">
      <c r="A16" s="74" t="s">
        <v>106</v>
      </c>
      <c r="B16" s="103" t="s">
        <v>109</v>
      </c>
      <c r="C16" s="11" t="s">
        <v>25</v>
      </c>
      <c r="D16" s="13" t="s">
        <v>27</v>
      </c>
      <c r="E16" s="104" t="s">
        <v>261</v>
      </c>
      <c r="F16" s="71" t="s">
        <v>178</v>
      </c>
      <c r="I16" s="15"/>
    </row>
    <row r="17" spans="1:10" ht="11.25" customHeight="1" x14ac:dyDescent="0.2">
      <c r="A17" s="61"/>
      <c r="B17" s="12"/>
      <c r="C17" s="11"/>
      <c r="D17" s="13"/>
      <c r="F17" s="81" t="s">
        <v>180</v>
      </c>
      <c r="I17" s="15"/>
    </row>
    <row r="18" spans="1:10" ht="11.25" customHeight="1" x14ac:dyDescent="0.2">
      <c r="A18" s="61"/>
      <c r="B18" s="12"/>
      <c r="C18" s="11"/>
      <c r="D18" s="13"/>
      <c r="F18" s="73" t="s">
        <v>182</v>
      </c>
      <c r="I18" s="15"/>
    </row>
    <row r="19" spans="1:10" ht="11.25" customHeight="1" x14ac:dyDescent="0.2">
      <c r="A19" s="61"/>
      <c r="B19" s="12"/>
      <c r="C19" s="11"/>
      <c r="D19" s="13"/>
      <c r="F19" s="76"/>
      <c r="I19" s="15"/>
    </row>
    <row r="20" spans="1:10" s="1" customFormat="1" x14ac:dyDescent="0.2">
      <c r="A20" s="1" t="s">
        <v>112</v>
      </c>
      <c r="G20" s="3"/>
    </row>
    <row r="21" spans="1:10" s="1" customFormat="1" ht="11.25" x14ac:dyDescent="0.2">
      <c r="A21" s="51"/>
      <c r="B21" s="121" t="str">
        <f>responsable</f>
        <v>JORGE L. DÁVALOS MICELI</v>
      </c>
      <c r="C21" s="52"/>
      <c r="D21" s="52"/>
      <c r="E21" s="57" t="s">
        <v>113</v>
      </c>
      <c r="F21" s="58" t="s">
        <v>189</v>
      </c>
      <c r="G21" s="2"/>
      <c r="H21" s="2"/>
    </row>
    <row r="22" spans="1:10" s="1" customFormat="1" ht="11.25" x14ac:dyDescent="0.2">
      <c r="A22" s="54"/>
      <c r="B22" s="122" t="str">
        <f>cargo</f>
        <v>DIRECTOR GENERAL</v>
      </c>
      <c r="C22" s="55"/>
      <c r="D22" s="55"/>
      <c r="E22" s="123" t="s">
        <v>114</v>
      </c>
      <c r="F22" s="124" t="s">
        <v>191</v>
      </c>
      <c r="G22" s="2"/>
      <c r="H22" s="2"/>
    </row>
    <row r="23" spans="1:10" ht="11.25" customHeight="1" x14ac:dyDescent="0.2">
      <c r="J23" s="104" t="s">
        <v>37</v>
      </c>
    </row>
  </sheetData>
  <mergeCells count="3">
    <mergeCell ref="A2:F2"/>
    <mergeCell ref="B4:G5"/>
    <mergeCell ref="B7:G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O30"/>
  <sheetViews>
    <sheetView showGridLines="0" showZeros="0" zoomScaleNormal="100" workbookViewId="0">
      <selection activeCell="I25" sqref="I25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29" t="str">
        <f>razonsocial</f>
        <v>Neodata, S.A. de C.V.</v>
      </c>
      <c r="B2" s="130"/>
      <c r="C2" s="130"/>
      <c r="D2" s="130"/>
      <c r="E2" s="130"/>
      <c r="F2" s="130"/>
      <c r="G2" s="113"/>
      <c r="H2" s="113"/>
      <c r="I2" s="110"/>
      <c r="J2" s="110"/>
      <c r="K2" s="111"/>
    </row>
    <row r="3" spans="1:11" ht="15" customHeight="1" x14ac:dyDescent="0.25">
      <c r="A3" s="131"/>
      <c r="B3" s="132"/>
      <c r="C3" s="132"/>
      <c r="D3" s="132"/>
      <c r="E3" s="132"/>
      <c r="F3" s="132"/>
      <c r="G3" s="114"/>
      <c r="H3" s="114"/>
      <c r="I3" s="115"/>
      <c r="J3" s="115"/>
      <c r="K3" s="116"/>
    </row>
    <row r="4" spans="1:11" ht="12.75" customHeight="1" x14ac:dyDescent="0.2">
      <c r="A4" s="107" t="s">
        <v>115</v>
      </c>
      <c r="B4" s="128" t="str">
        <f>nombrecliente</f>
        <v>Sistema de Comunicaciones y Transportes, Sistema de Transporte Colectivo Metro, Administración General de Recursos, Línea 12 (Línea Dorada)</v>
      </c>
      <c r="C4" s="128"/>
      <c r="D4" s="128"/>
      <c r="E4" s="128"/>
      <c r="F4" s="128"/>
      <c r="G4" s="77"/>
      <c r="H4" s="2"/>
      <c r="I4" s="2"/>
      <c r="J4" s="3"/>
      <c r="K4" s="4"/>
    </row>
    <row r="5" spans="1:11" ht="12.75" customHeight="1" x14ac:dyDescent="0.2">
      <c r="A5" s="108"/>
      <c r="B5" s="128"/>
      <c r="C5" s="128"/>
      <c r="D5" s="128"/>
      <c r="E5" s="128"/>
      <c r="F5" s="128"/>
      <c r="G5" s="77"/>
      <c r="H5" s="2"/>
      <c r="I5" s="2"/>
      <c r="J5" s="3"/>
      <c r="K5" s="4"/>
    </row>
    <row r="6" spans="1:11" ht="12.75" customHeight="1" x14ac:dyDescent="0.2">
      <c r="A6" s="108"/>
      <c r="B6" s="128"/>
      <c r="C6" s="128"/>
      <c r="D6" s="128"/>
      <c r="E6" s="128"/>
      <c r="F6" s="128"/>
      <c r="G6" s="77"/>
      <c r="H6" s="2"/>
      <c r="I6" s="2"/>
      <c r="J6" s="3"/>
      <c r="K6" s="4"/>
    </row>
    <row r="7" spans="1:11" ht="12.75" customHeight="1" x14ac:dyDescent="0.2">
      <c r="A7" s="107" t="s">
        <v>255</v>
      </c>
      <c r="B7" s="46" t="str">
        <f>numerodeconcurso</f>
        <v>2009/0257-0001</v>
      </c>
      <c r="C7" s="2"/>
      <c r="D7" s="47" t="s">
        <v>29</v>
      </c>
      <c r="E7" s="98">
        <f>fechadeconcurso</f>
        <v>40017</v>
      </c>
      <c r="F7" s="2"/>
      <c r="G7" s="2"/>
      <c r="H7" s="47" t="s">
        <v>131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07" t="s">
        <v>116</v>
      </c>
      <c r="B8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8"/>
      <c r="D8" s="128"/>
      <c r="E8" s="128"/>
      <c r="F8" s="128"/>
      <c r="G8" s="77"/>
      <c r="H8" s="2"/>
      <c r="I8" s="2"/>
      <c r="J8" s="3"/>
      <c r="K8" s="4"/>
    </row>
    <row r="9" spans="1:11" ht="12.75" customHeight="1" x14ac:dyDescent="0.2">
      <c r="A9" s="108"/>
      <c r="B9" s="128"/>
      <c r="C9" s="128"/>
      <c r="D9" s="128"/>
      <c r="E9" s="128"/>
      <c r="F9" s="128"/>
      <c r="G9" s="77"/>
      <c r="H9" s="2"/>
      <c r="I9" s="2"/>
      <c r="J9" s="2"/>
      <c r="K9" s="4"/>
    </row>
    <row r="10" spans="1:11" ht="12.75" customHeight="1" x14ac:dyDescent="0.2">
      <c r="A10" s="108"/>
      <c r="B10" s="128"/>
      <c r="C10" s="128"/>
      <c r="D10" s="128"/>
      <c r="E10" s="128"/>
      <c r="F10" s="128"/>
      <c r="G10" s="77"/>
      <c r="H10" s="2"/>
      <c r="I10" s="2"/>
      <c r="J10" s="5"/>
      <c r="K10" s="4"/>
    </row>
    <row r="11" spans="1:11" ht="12.75" customHeight="1" x14ac:dyDescent="0.2">
      <c r="A11" s="108"/>
      <c r="B11" s="128"/>
      <c r="C11" s="128"/>
      <c r="D11" s="128"/>
      <c r="E11" s="128"/>
      <c r="F11" s="128"/>
      <c r="G11" s="77"/>
      <c r="H11" s="2"/>
      <c r="I11" s="2"/>
      <c r="J11" s="5"/>
      <c r="K11" s="4"/>
    </row>
    <row r="12" spans="1:11" ht="12.75" customHeight="1" x14ac:dyDescent="0.2">
      <c r="A12" s="108"/>
      <c r="B12" s="128"/>
      <c r="C12" s="128"/>
      <c r="D12" s="128"/>
      <c r="E12" s="128"/>
      <c r="F12" s="128"/>
      <c r="G12" s="77"/>
      <c r="H12" s="2"/>
      <c r="I12" s="2"/>
      <c r="J12" s="5"/>
      <c r="K12" s="4"/>
    </row>
    <row r="13" spans="1:11" ht="12.75" customHeight="1" x14ac:dyDescent="0.2">
      <c r="A13" s="108"/>
      <c r="B13" s="128"/>
      <c r="C13" s="128"/>
      <c r="D13" s="128"/>
      <c r="E13" s="128"/>
      <c r="F13" s="128"/>
      <c r="G13" s="77"/>
      <c r="H13" s="2"/>
      <c r="I13" s="2"/>
      <c r="J13" s="5"/>
      <c r="K13" s="4"/>
    </row>
    <row r="14" spans="1:11" ht="12.75" customHeight="1" x14ac:dyDescent="0.2">
      <c r="A14" s="107" t="s">
        <v>117</v>
      </c>
      <c r="B14" s="2" t="str">
        <f>direcciondelaobra</f>
        <v>Tramo de Barranca del Muerto a Tlahuac.</v>
      </c>
      <c r="C14" s="3"/>
      <c r="D14" s="47" t="s">
        <v>119</v>
      </c>
      <c r="E14" s="99">
        <f>fechainicio</f>
        <v>40026</v>
      </c>
      <c r="F14" s="47" t="s">
        <v>120</v>
      </c>
      <c r="G14" s="47"/>
      <c r="H14" s="99">
        <f>fechaterminacion</f>
        <v>40178</v>
      </c>
      <c r="I14" s="2"/>
      <c r="J14" s="3"/>
      <c r="K14" s="4"/>
    </row>
    <row r="15" spans="1:11" ht="12.75" customHeight="1" thickBot="1" x14ac:dyDescent="0.25">
      <c r="A15" s="109" t="s">
        <v>118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06" t="s">
        <v>30</v>
      </c>
    </row>
    <row r="18" spans="1:15" ht="12.75" customHeight="1" x14ac:dyDescent="0.2">
      <c r="B18" s="106" t="s">
        <v>38</v>
      </c>
      <c r="C18" s="1"/>
      <c r="D18" s="1"/>
      <c r="E18" s="1"/>
      <c r="F18" s="1"/>
      <c r="G18" s="1"/>
      <c r="H18" s="1"/>
    </row>
    <row r="19" spans="1:15" ht="42.75" customHeight="1" x14ac:dyDescent="0.2">
      <c r="A19" s="48" t="s">
        <v>32</v>
      </c>
      <c r="B19" s="49" t="s">
        <v>39</v>
      </c>
      <c r="C19" s="49" t="s">
        <v>34</v>
      </c>
      <c r="D19" s="49" t="s">
        <v>40</v>
      </c>
      <c r="E19" s="50" t="s">
        <v>41</v>
      </c>
      <c r="F19" s="50" t="s">
        <v>42</v>
      </c>
      <c r="G19" s="50"/>
      <c r="H19" s="50" t="s">
        <v>43</v>
      </c>
      <c r="I19" s="50" t="s">
        <v>44</v>
      </c>
      <c r="J19" s="50" t="s">
        <v>45</v>
      </c>
      <c r="K19" s="82" t="s">
        <v>24</v>
      </c>
    </row>
    <row r="20" spans="1:15" ht="11.25" customHeight="1" x14ac:dyDescent="0.2">
      <c r="A20" s="1" t="s">
        <v>36</v>
      </c>
      <c r="B20" s="10"/>
      <c r="C20" s="10"/>
      <c r="D20" s="10"/>
      <c r="E20" s="10"/>
      <c r="F20" s="10"/>
      <c r="G20" s="10"/>
      <c r="H20" s="10"/>
      <c r="I20" s="10"/>
      <c r="J20" s="10"/>
      <c r="K20" s="1"/>
      <c r="L20" s="1"/>
      <c r="M20" s="1"/>
      <c r="N20" s="1"/>
    </row>
    <row r="21" spans="1:15" ht="11.25" customHeight="1" x14ac:dyDescent="0.2">
      <c r="A21" s="74" t="s">
        <v>106</v>
      </c>
      <c r="B21" s="103" t="s">
        <v>109</v>
      </c>
      <c r="C21" s="11" t="s">
        <v>25</v>
      </c>
      <c r="D21" s="86">
        <f>IF(C21&lt;&gt;"",8,"")</f>
        <v>8</v>
      </c>
      <c r="E21" s="86">
        <f>IF(C21&lt;&gt;"",1,"")</f>
        <v>1</v>
      </c>
      <c r="F21" s="72" t="e">
        <f>IF(C21&lt;&gt;"",H21/(D21*E21),"")</f>
        <v>#VALUE!</v>
      </c>
      <c r="G21" s="80" t="s">
        <v>27</v>
      </c>
      <c r="H21" s="81" t="e">
        <f>ROUND(G21,decimalesredondeo)</f>
        <v>#VALUE!</v>
      </c>
      <c r="I21" s="73" t="s">
        <v>46</v>
      </c>
      <c r="J21" s="73" t="s">
        <v>26</v>
      </c>
      <c r="K21" s="71" t="s">
        <v>178</v>
      </c>
      <c r="O21" s="15"/>
    </row>
    <row r="22" spans="1:15" ht="11.25" customHeight="1" x14ac:dyDescent="0.2">
      <c r="A22" s="61"/>
      <c r="B22" s="12"/>
      <c r="C22" s="11"/>
      <c r="D22" s="13"/>
      <c r="E22" s="13"/>
      <c r="F22" s="13"/>
      <c r="G22" s="13"/>
      <c r="H22" s="14"/>
      <c r="I22" s="14"/>
      <c r="J22" s="14"/>
      <c r="K22" s="81" t="s">
        <v>180</v>
      </c>
      <c r="O22" s="15"/>
    </row>
    <row r="23" spans="1:15" ht="11.25" customHeight="1" x14ac:dyDescent="0.2">
      <c r="A23" s="61"/>
      <c r="B23" s="12"/>
      <c r="C23" s="11"/>
      <c r="D23" s="13"/>
      <c r="E23" s="13"/>
      <c r="F23" s="13"/>
      <c r="G23" s="13"/>
      <c r="H23" s="14"/>
      <c r="I23" s="14"/>
      <c r="J23" s="14"/>
      <c r="K23" s="73" t="s">
        <v>182</v>
      </c>
      <c r="O23" s="15"/>
    </row>
    <row r="24" spans="1:15" ht="11.25" customHeight="1" x14ac:dyDescent="0.2">
      <c r="A24" s="61"/>
      <c r="B24" s="12"/>
      <c r="C24" s="11"/>
      <c r="D24" s="13"/>
      <c r="E24" s="13"/>
      <c r="F24" s="13"/>
      <c r="G24" s="13"/>
      <c r="H24" s="14"/>
      <c r="I24" s="14"/>
      <c r="J24" s="14"/>
      <c r="K24" s="76"/>
      <c r="O24" s="15"/>
    </row>
    <row r="25" spans="1:15" s="1" customFormat="1" x14ac:dyDescent="0.2">
      <c r="A25" s="1" t="s">
        <v>112</v>
      </c>
      <c r="F25" s="2"/>
      <c r="G25" s="2"/>
      <c r="H25" s="3"/>
    </row>
    <row r="26" spans="1:15" s="1" customFormat="1" ht="11.25" x14ac:dyDescent="0.2">
      <c r="A26" s="51"/>
      <c r="B26" s="52"/>
      <c r="C26" s="52"/>
      <c r="D26" s="52"/>
      <c r="E26" s="52"/>
      <c r="F26" s="52"/>
      <c r="G26" s="52"/>
      <c r="H26" s="52"/>
      <c r="I26" s="52"/>
      <c r="J26" s="57"/>
      <c r="K26" s="58"/>
    </row>
    <row r="27" spans="1:15" s="1" customFormat="1" ht="11.25" x14ac:dyDescent="0.2">
      <c r="A27" s="53"/>
      <c r="B27" s="2"/>
      <c r="C27" s="2"/>
      <c r="D27" s="2"/>
      <c r="E27" s="2"/>
      <c r="F27" s="2"/>
      <c r="G27" s="2"/>
      <c r="H27" s="2"/>
      <c r="I27" s="2"/>
      <c r="J27" s="47" t="s">
        <v>113</v>
      </c>
      <c r="K27" s="59" t="s">
        <v>189</v>
      </c>
    </row>
    <row r="28" spans="1:15" s="1" customFormat="1" ht="11.25" x14ac:dyDescent="0.2">
      <c r="A28" s="53"/>
      <c r="B28" s="2"/>
      <c r="C28" s="2"/>
      <c r="D28" s="2"/>
      <c r="E28" s="2"/>
      <c r="F28" s="2"/>
      <c r="G28" s="2"/>
      <c r="H28" s="2"/>
      <c r="I28" s="2"/>
      <c r="J28" s="47" t="s">
        <v>114</v>
      </c>
      <c r="K28" s="59" t="s">
        <v>191</v>
      </c>
    </row>
    <row r="29" spans="1:15" ht="11.25" customHeight="1" x14ac:dyDescent="0.2">
      <c r="A29" s="54"/>
      <c r="B29" s="60" t="str">
        <f>cargo&amp;", "&amp;responsable</f>
        <v>DIRECTOR GENERAL, JORGE L. DÁVALOS MICELI</v>
      </c>
      <c r="C29" s="55"/>
      <c r="D29" s="55"/>
      <c r="E29" s="55"/>
      <c r="F29" s="55"/>
      <c r="G29" s="55"/>
      <c r="H29" s="55"/>
      <c r="I29" s="55"/>
      <c r="J29" s="55"/>
      <c r="K29" s="56"/>
    </row>
    <row r="30" spans="1:15" x14ac:dyDescent="0.2">
      <c r="K30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11.28515625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25" t="str">
        <f>razonsocial</f>
        <v>Neodata, S.A. de C.V.</v>
      </c>
      <c r="B2" s="126"/>
      <c r="C2" s="126"/>
      <c r="D2" s="126"/>
      <c r="E2" s="126"/>
      <c r="F2" s="126"/>
      <c r="G2" s="112"/>
      <c r="H2" s="110"/>
      <c r="I2" s="110"/>
      <c r="J2" s="111"/>
    </row>
    <row r="3" spans="1:10" ht="12.75" customHeight="1" x14ac:dyDescent="0.2">
      <c r="A3" s="107" t="s">
        <v>115</v>
      </c>
      <c r="B3" s="127" t="str">
        <f>nombrecliente</f>
        <v>Sistema de Comunicaciones y Transportes, Sistema de Transporte Colectivo Metro, Administración General de Recursos, Línea 12 (Línea Dorada)</v>
      </c>
      <c r="C3" s="127"/>
      <c r="D3" s="127"/>
      <c r="E3" s="127"/>
      <c r="F3" s="127"/>
      <c r="G3" s="2"/>
      <c r="H3" s="2"/>
      <c r="I3" s="3"/>
      <c r="J3" s="4"/>
    </row>
    <row r="4" spans="1:10" ht="12.75" customHeight="1" x14ac:dyDescent="0.2">
      <c r="A4" s="108"/>
      <c r="B4" s="127"/>
      <c r="C4" s="127"/>
      <c r="D4" s="127"/>
      <c r="E4" s="127"/>
      <c r="F4" s="127"/>
      <c r="G4" s="2"/>
      <c r="H4" s="2"/>
      <c r="I4" s="3"/>
      <c r="J4" s="4"/>
    </row>
    <row r="5" spans="1:10" ht="12.75" customHeight="1" x14ac:dyDescent="0.2">
      <c r="A5" s="107" t="s">
        <v>255</v>
      </c>
      <c r="B5" s="46" t="str">
        <f>numerodeconcurso</f>
        <v>2009/0257-0001</v>
      </c>
      <c r="C5" s="2"/>
      <c r="D5" s="47" t="s">
        <v>29</v>
      </c>
      <c r="E5" s="98">
        <f>fechadeconcurso</f>
        <v>40017</v>
      </c>
      <c r="F5" s="2"/>
      <c r="G5" s="47" t="s">
        <v>131</v>
      </c>
      <c r="H5" s="2" t="str">
        <f>plazocalculado&amp;" días naturales"</f>
        <v>153 días naturales</v>
      </c>
      <c r="I5" s="3"/>
      <c r="J5" s="4"/>
    </row>
    <row r="6" spans="1:10" ht="12.75" customHeight="1" x14ac:dyDescent="0.2">
      <c r="A6" s="107" t="s">
        <v>116</v>
      </c>
      <c r="B6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7"/>
      <c r="D6" s="127"/>
      <c r="E6" s="127"/>
      <c r="F6" s="127"/>
      <c r="G6" s="2"/>
      <c r="H6" s="2"/>
      <c r="I6" s="3"/>
      <c r="J6" s="4"/>
    </row>
    <row r="7" spans="1:10" ht="12.75" customHeight="1" x14ac:dyDescent="0.2">
      <c r="A7" s="108"/>
      <c r="B7" s="127"/>
      <c r="C7" s="127"/>
      <c r="D7" s="127"/>
      <c r="E7" s="127"/>
      <c r="F7" s="127"/>
      <c r="G7" s="2"/>
      <c r="H7" s="2"/>
      <c r="I7" s="2"/>
      <c r="J7" s="4"/>
    </row>
    <row r="8" spans="1:10" ht="12.75" customHeight="1" x14ac:dyDescent="0.2">
      <c r="A8" s="107" t="s">
        <v>117</v>
      </c>
      <c r="B8" s="2" t="str">
        <f>direcciondelaobra</f>
        <v>Tramo de Barranca del Muerto a Tlahuac.</v>
      </c>
      <c r="C8" s="3"/>
      <c r="D8" s="47" t="s">
        <v>121</v>
      </c>
      <c r="E8" s="99">
        <f>fechainicio</f>
        <v>40026</v>
      </c>
      <c r="F8" s="47" t="s">
        <v>120</v>
      </c>
      <c r="G8" s="99">
        <f>fechaterminacion</f>
        <v>40178</v>
      </c>
      <c r="H8" s="2"/>
      <c r="I8" s="3"/>
      <c r="J8" s="4"/>
    </row>
    <row r="9" spans="1:10" ht="12.75" customHeight="1" thickBot="1" x14ac:dyDescent="0.25">
      <c r="A9" s="109" t="s">
        <v>118</v>
      </c>
      <c r="B9" s="6" t="str">
        <f>ciudaddelaobra&amp;", "&amp;estadodelaobra</f>
        <v>México, Distrito Federal</v>
      </c>
      <c r="C9" s="6"/>
      <c r="D9" s="6"/>
      <c r="E9" s="6"/>
      <c r="F9" s="6"/>
      <c r="G9" s="6"/>
      <c r="H9" s="7"/>
      <c r="I9" s="8"/>
      <c r="J9" s="9"/>
    </row>
    <row r="10" spans="1:10" ht="11.25" customHeight="1" thickTop="1" x14ac:dyDescent="0.2">
      <c r="A10" s="1"/>
      <c r="B10" s="1"/>
      <c r="C10" s="1"/>
      <c r="D10" s="1"/>
      <c r="E10" s="1"/>
      <c r="F10" s="1"/>
      <c r="G10" s="1"/>
    </row>
    <row r="11" spans="1:10" ht="12.75" customHeight="1" x14ac:dyDescent="0.2">
      <c r="A11" s="106" t="s">
        <v>30</v>
      </c>
    </row>
    <row r="12" spans="1:10" ht="12.75" customHeight="1" thickBot="1" x14ac:dyDescent="0.25">
      <c r="A12" s="106" t="s">
        <v>31</v>
      </c>
      <c r="B12" s="1"/>
      <c r="C12" s="1"/>
      <c r="D12" s="1"/>
      <c r="E12" s="1"/>
      <c r="F12" s="1"/>
      <c r="G12" s="1"/>
    </row>
    <row r="13" spans="1:10" ht="11.25" customHeight="1" thickTop="1" thickBot="1" x14ac:dyDescent="0.25">
      <c r="A13" s="83" t="s">
        <v>32</v>
      </c>
      <c r="B13" s="84" t="s">
        <v>33</v>
      </c>
      <c r="C13" s="84" t="s">
        <v>34</v>
      </c>
      <c r="D13" s="84" t="s">
        <v>35</v>
      </c>
      <c r="E13" s="84" t="s">
        <v>258</v>
      </c>
      <c r="F13" s="85" t="s">
        <v>24</v>
      </c>
    </row>
    <row r="14" spans="1:10" ht="11.25" customHeight="1" thickTop="1" x14ac:dyDescent="0.2">
      <c r="A14" s="1" t="s">
        <v>36</v>
      </c>
      <c r="B14" s="10"/>
      <c r="C14" s="10"/>
      <c r="D14" s="10"/>
      <c r="F14" s="1"/>
      <c r="G14" s="1"/>
      <c r="H14" s="1"/>
    </row>
    <row r="15" spans="1:10" ht="11.25" customHeight="1" x14ac:dyDescent="0.2">
      <c r="A15" s="74" t="s">
        <v>106</v>
      </c>
      <c r="B15" s="117" t="s">
        <v>109</v>
      </c>
      <c r="C15" s="11" t="s">
        <v>25</v>
      </c>
      <c r="D15" s="13" t="s">
        <v>27</v>
      </c>
      <c r="E15" s="120" t="s">
        <v>46</v>
      </c>
      <c r="F15" s="73" t="s">
        <v>182</v>
      </c>
      <c r="I15" s="15"/>
    </row>
    <row r="16" spans="1:10" ht="11.25" customHeight="1" x14ac:dyDescent="0.2">
      <c r="A16" s="11"/>
      <c r="B16" s="12"/>
      <c r="C16" s="11"/>
      <c r="D16" s="13"/>
      <c r="F16" s="81" t="s">
        <v>180</v>
      </c>
      <c r="I16" s="15"/>
    </row>
    <row r="17" spans="1:10" ht="11.25" customHeight="1" x14ac:dyDescent="0.2">
      <c r="A17" s="11"/>
      <c r="B17" s="12"/>
      <c r="C17" s="11"/>
      <c r="D17" s="13"/>
      <c r="F17" s="76"/>
      <c r="I17" s="15"/>
    </row>
    <row r="18" spans="1:10" ht="11.25" customHeight="1" x14ac:dyDescent="0.2">
      <c r="A18" s="11"/>
      <c r="B18" s="12"/>
      <c r="C18" s="11"/>
      <c r="D18" s="13"/>
      <c r="F18" s="133" t="s">
        <v>178</v>
      </c>
      <c r="I18" s="15"/>
    </row>
    <row r="19" spans="1:10" ht="11.25" customHeight="1" x14ac:dyDescent="0.2">
      <c r="J19" s="104" t="s">
        <v>37</v>
      </c>
    </row>
  </sheetData>
  <mergeCells count="3">
    <mergeCell ref="A2:F2"/>
    <mergeCell ref="B3:F4"/>
    <mergeCell ref="B6:F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a)Materiales (E)</vt:lpstr>
      <vt:lpstr>b)Mano de Obra (E)</vt:lpstr>
      <vt:lpstr>c)Equipo (E)</vt:lpstr>
      <vt:lpstr>d)Materiales sin Subtotal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2011-07-18T22:21:28Z</cp:lastPrinted>
  <dcterms:created xsi:type="dcterms:W3CDTF">2009-08-25T23:53:20Z</dcterms:created>
  <dcterms:modified xsi:type="dcterms:W3CDTF">2016-04-21T18:02:54Z</dcterms:modified>
</cp:coreProperties>
</file>